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通过资格初审合格人员名单" sheetId="1" r:id="rId1"/>
  </sheets>
  <definedNames/>
  <calcPr fullCalcOnLoad="1"/>
</workbook>
</file>

<file path=xl/sharedStrings.xml><?xml version="1.0" encoding="utf-8"?>
<sst xmlns="http://schemas.openxmlformats.org/spreadsheetml/2006/main" count="80" uniqueCount="7">
  <si>
    <t>附件： 海南省直属机关第二幼儿园2022年公开招聘通过资格初审合格人员名单</t>
  </si>
  <si>
    <t>序号</t>
  </si>
  <si>
    <t>报考号</t>
  </si>
  <si>
    <t>报考岗位</t>
  </si>
  <si>
    <t>姓名</t>
  </si>
  <si>
    <t>0102_幼儿教师1</t>
  </si>
  <si>
    <t>0103_幼儿教师2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</si>
</sst>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F9" sqref="F9"/>
    </sheetView>
  </sheetViews>
  <sheetFormatPr defaultColWidth="9.00390625" defaultRowHeight="15"/>
  <cols>
    <col min="1" max="1" width="13.8515625" style="0" customWidth="1"/>
    <col min="2" max="2" width="28.421875" style="0" customWidth="1"/>
    <col min="3" max="3" width="24.8515625" style="0" customWidth="1"/>
    <col min="4" max="4" width="19.28125" style="0" customWidth="1"/>
  </cols>
  <sheetData>
    <row r="1" spans="1:4" s="1" customFormat="1" ht="57.75" customHeight="1">
      <c r="A1" s="3" t="s">
        <v>0</v>
      </c>
      <c r="B1" s="4"/>
      <c r="C1" s="4"/>
      <c r="D1" s="4"/>
    </row>
    <row r="2" spans="1:4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30" customHeight="1">
      <c r="A3" s="6">
        <v>1</v>
      </c>
      <c r="B3" s="6" t="str">
        <f>"423420220808085312233922"</f>
        <v>423420220808085312233922</v>
      </c>
      <c r="C3" s="6" t="s">
        <v>5</v>
      </c>
      <c r="D3" s="6" t="str">
        <f>"陈丽霞"</f>
        <v>陈丽霞</v>
      </c>
    </row>
    <row r="4" spans="1:4" s="1" customFormat="1" ht="30" customHeight="1">
      <c r="A4" s="6">
        <v>2</v>
      </c>
      <c r="B4" s="6" t="str">
        <f>"423420220808085346233925"</f>
        <v>423420220808085346233925</v>
      </c>
      <c r="C4" s="6" t="s">
        <v>5</v>
      </c>
      <c r="D4" s="6" t="str">
        <f>"黄丽雯"</f>
        <v>黄丽雯</v>
      </c>
    </row>
    <row r="5" spans="1:4" s="1" customFormat="1" ht="30" customHeight="1">
      <c r="A5" s="6">
        <v>3</v>
      </c>
      <c r="B5" s="6" t="str">
        <f>"423420220808104321234716"</f>
        <v>423420220808104321234716</v>
      </c>
      <c r="C5" s="6" t="s">
        <v>5</v>
      </c>
      <c r="D5" s="6" t="str">
        <f>"张丽"</f>
        <v>张丽</v>
      </c>
    </row>
    <row r="6" spans="1:4" s="1" customFormat="1" ht="30" customHeight="1">
      <c r="A6" s="6">
        <v>4</v>
      </c>
      <c r="B6" s="6" t="str">
        <f>"423420220808104930234749"</f>
        <v>423420220808104930234749</v>
      </c>
      <c r="C6" s="6" t="s">
        <v>5</v>
      </c>
      <c r="D6" s="6" t="str">
        <f>"韦杰艺"</f>
        <v>韦杰艺</v>
      </c>
    </row>
    <row r="7" spans="1:4" s="1" customFormat="1" ht="30" customHeight="1">
      <c r="A7" s="6">
        <v>5</v>
      </c>
      <c r="B7" s="6" t="str">
        <f>"423420220808112259234912"</f>
        <v>423420220808112259234912</v>
      </c>
      <c r="C7" s="6" t="s">
        <v>5</v>
      </c>
      <c r="D7" s="6" t="str">
        <f>"刘小怡"</f>
        <v>刘小怡</v>
      </c>
    </row>
    <row r="8" spans="1:4" s="1" customFormat="1" ht="30" customHeight="1">
      <c r="A8" s="6">
        <v>6</v>
      </c>
      <c r="B8" s="6" t="str">
        <f>"423420220808125529235255"</f>
        <v>423420220808125529235255</v>
      </c>
      <c r="C8" s="6" t="s">
        <v>5</v>
      </c>
      <c r="D8" s="6" t="str">
        <f>"谭丹"</f>
        <v>谭丹</v>
      </c>
    </row>
    <row r="9" spans="1:4" s="1" customFormat="1" ht="30" customHeight="1">
      <c r="A9" s="6">
        <v>7</v>
      </c>
      <c r="B9" s="6" t="str">
        <f>"423420220808125626235260"</f>
        <v>423420220808125626235260</v>
      </c>
      <c r="C9" s="6" t="s">
        <v>5</v>
      </c>
      <c r="D9" s="6" t="str">
        <f>"朱凤清"</f>
        <v>朱凤清</v>
      </c>
    </row>
    <row r="10" spans="1:4" s="1" customFormat="1" ht="30" customHeight="1">
      <c r="A10" s="6">
        <v>8</v>
      </c>
      <c r="B10" s="6" t="str">
        <f>"423420220808125626235261"</f>
        <v>423420220808125626235261</v>
      </c>
      <c r="C10" s="6" t="s">
        <v>5</v>
      </c>
      <c r="D10" s="6" t="str">
        <f>"李修"</f>
        <v>李修</v>
      </c>
    </row>
    <row r="11" spans="1:4" s="1" customFormat="1" ht="30" customHeight="1">
      <c r="A11" s="6">
        <v>9</v>
      </c>
      <c r="B11" s="6" t="str">
        <f>"423420220808130910235300"</f>
        <v>423420220808130910235300</v>
      </c>
      <c r="C11" s="6" t="s">
        <v>5</v>
      </c>
      <c r="D11" s="6" t="str">
        <f>"王敏"</f>
        <v>王敏</v>
      </c>
    </row>
    <row r="12" spans="1:4" s="1" customFormat="1" ht="30" customHeight="1">
      <c r="A12" s="6">
        <v>10</v>
      </c>
      <c r="B12" s="6" t="str">
        <f>"423420220808131215235315"</f>
        <v>423420220808131215235315</v>
      </c>
      <c r="C12" s="6" t="s">
        <v>5</v>
      </c>
      <c r="D12" s="6" t="str">
        <f>"王美珠"</f>
        <v>王美珠</v>
      </c>
    </row>
    <row r="13" spans="1:4" s="1" customFormat="1" ht="30" customHeight="1">
      <c r="A13" s="6">
        <v>11</v>
      </c>
      <c r="B13" s="6" t="str">
        <f>"423420220808134835235404"</f>
        <v>423420220808134835235404</v>
      </c>
      <c r="C13" s="6" t="s">
        <v>5</v>
      </c>
      <c r="D13" s="6" t="str">
        <f>"王翔"</f>
        <v>王翔</v>
      </c>
    </row>
    <row r="14" spans="1:4" s="1" customFormat="1" ht="30" customHeight="1">
      <c r="A14" s="6">
        <v>12</v>
      </c>
      <c r="B14" s="6" t="str">
        <f>"423420220808144639235552"</f>
        <v>423420220808144639235552</v>
      </c>
      <c r="C14" s="6" t="s">
        <v>5</v>
      </c>
      <c r="D14" s="6" t="str">
        <f>"徐大帅"</f>
        <v>徐大帅</v>
      </c>
    </row>
    <row r="15" spans="1:4" s="1" customFormat="1" ht="30" customHeight="1">
      <c r="A15" s="6">
        <v>13</v>
      </c>
      <c r="B15" s="6" t="str">
        <f>"423420220808145615235582"</f>
        <v>423420220808145615235582</v>
      </c>
      <c r="C15" s="6" t="s">
        <v>5</v>
      </c>
      <c r="D15" s="6" t="str">
        <f>"黄海珍"</f>
        <v>黄海珍</v>
      </c>
    </row>
    <row r="16" spans="1:4" s="1" customFormat="1" ht="30" customHeight="1">
      <c r="A16" s="6">
        <v>14</v>
      </c>
      <c r="B16" s="6" t="str">
        <f>"423420220808154405235750"</f>
        <v>423420220808154405235750</v>
      </c>
      <c r="C16" s="6" t="s">
        <v>5</v>
      </c>
      <c r="D16" s="6" t="str">
        <f>"戴石金"</f>
        <v>戴石金</v>
      </c>
    </row>
    <row r="17" spans="1:4" s="1" customFormat="1" ht="30" customHeight="1">
      <c r="A17" s="6">
        <v>15</v>
      </c>
      <c r="B17" s="6" t="str">
        <f>"423420220808164742235950"</f>
        <v>423420220808164742235950</v>
      </c>
      <c r="C17" s="6" t="s">
        <v>5</v>
      </c>
      <c r="D17" s="6" t="str">
        <f>"范春丽"</f>
        <v>范春丽</v>
      </c>
    </row>
    <row r="18" spans="1:4" s="1" customFormat="1" ht="30" customHeight="1">
      <c r="A18" s="6">
        <v>16</v>
      </c>
      <c r="B18" s="6" t="str">
        <f>"423420220808172525236084"</f>
        <v>423420220808172525236084</v>
      </c>
      <c r="C18" s="6" t="s">
        <v>5</v>
      </c>
      <c r="D18" s="6" t="str">
        <f>"向睿"</f>
        <v>向睿</v>
      </c>
    </row>
    <row r="19" spans="1:4" s="1" customFormat="1" ht="30" customHeight="1">
      <c r="A19" s="6">
        <v>17</v>
      </c>
      <c r="B19" s="6" t="str">
        <f>"423420220808184942236298"</f>
        <v>423420220808184942236298</v>
      </c>
      <c r="C19" s="6" t="s">
        <v>5</v>
      </c>
      <c r="D19" s="6" t="str">
        <f>"朱丹丹"</f>
        <v>朱丹丹</v>
      </c>
    </row>
    <row r="20" spans="1:4" s="1" customFormat="1" ht="30" customHeight="1">
      <c r="A20" s="6">
        <v>18</v>
      </c>
      <c r="B20" s="6" t="str">
        <f>"423420220808191818236372"</f>
        <v>423420220808191818236372</v>
      </c>
      <c r="C20" s="6" t="s">
        <v>5</v>
      </c>
      <c r="D20" s="6" t="str">
        <f>"黄少"</f>
        <v>黄少</v>
      </c>
    </row>
    <row r="21" spans="1:4" s="1" customFormat="1" ht="30" customHeight="1">
      <c r="A21" s="6">
        <v>19</v>
      </c>
      <c r="B21" s="6" t="str">
        <f>"423420220808195500236456"</f>
        <v>423420220808195500236456</v>
      </c>
      <c r="C21" s="6" t="s">
        <v>5</v>
      </c>
      <c r="D21" s="6" t="str">
        <f>"林小珍"</f>
        <v>林小珍</v>
      </c>
    </row>
    <row r="22" spans="1:4" s="1" customFormat="1" ht="30" customHeight="1">
      <c r="A22" s="6">
        <v>20</v>
      </c>
      <c r="B22" s="6" t="str">
        <f>"423420220808201035236492"</f>
        <v>423420220808201035236492</v>
      </c>
      <c r="C22" s="6" t="s">
        <v>5</v>
      </c>
      <c r="D22" s="6" t="str">
        <f>"王小妹"</f>
        <v>王小妹</v>
      </c>
    </row>
    <row r="23" spans="1:4" s="1" customFormat="1" ht="30" customHeight="1">
      <c r="A23" s="6">
        <v>21</v>
      </c>
      <c r="B23" s="6" t="str">
        <f>"423420220808223635236852"</f>
        <v>423420220808223635236852</v>
      </c>
      <c r="C23" s="6" t="s">
        <v>5</v>
      </c>
      <c r="D23" s="6" t="str">
        <f>"王嘉仪"</f>
        <v>王嘉仪</v>
      </c>
    </row>
    <row r="24" spans="1:4" s="1" customFormat="1" ht="30" customHeight="1">
      <c r="A24" s="6">
        <v>22</v>
      </c>
      <c r="B24" s="6" t="str">
        <f>"423420220808223924236859"</f>
        <v>423420220808223924236859</v>
      </c>
      <c r="C24" s="6" t="s">
        <v>5</v>
      </c>
      <c r="D24" s="6" t="str">
        <f>"孙利念"</f>
        <v>孙利念</v>
      </c>
    </row>
    <row r="25" spans="1:4" s="1" customFormat="1" ht="30" customHeight="1">
      <c r="A25" s="6">
        <v>23</v>
      </c>
      <c r="B25" s="6" t="str">
        <f>"423420220809010357236962"</f>
        <v>423420220809010357236962</v>
      </c>
      <c r="C25" s="6" t="s">
        <v>5</v>
      </c>
      <c r="D25" s="6" t="str">
        <f>"吴子怡"</f>
        <v>吴子怡</v>
      </c>
    </row>
    <row r="26" spans="1:4" s="1" customFormat="1" ht="30" customHeight="1">
      <c r="A26" s="6">
        <v>24</v>
      </c>
      <c r="B26" s="6" t="str">
        <f>"423420220809105014237527"</f>
        <v>423420220809105014237527</v>
      </c>
      <c r="C26" s="6" t="s">
        <v>5</v>
      </c>
      <c r="D26" s="6" t="str">
        <f>"李昊雯"</f>
        <v>李昊雯</v>
      </c>
    </row>
    <row r="27" spans="1:4" s="1" customFormat="1" ht="30" customHeight="1">
      <c r="A27" s="6">
        <v>25</v>
      </c>
      <c r="B27" s="6" t="str">
        <f>"423420220809112715237641"</f>
        <v>423420220809112715237641</v>
      </c>
      <c r="C27" s="6" t="s">
        <v>5</v>
      </c>
      <c r="D27" s="6" t="str">
        <f>"黎汶青"</f>
        <v>黎汶青</v>
      </c>
    </row>
    <row r="28" spans="1:4" s="1" customFormat="1" ht="30" customHeight="1">
      <c r="A28" s="6">
        <v>26</v>
      </c>
      <c r="B28" s="6" t="str">
        <f>"423420220809112732237642"</f>
        <v>423420220809112732237642</v>
      </c>
      <c r="C28" s="6" t="s">
        <v>5</v>
      </c>
      <c r="D28" s="6" t="str">
        <f>"陈文艳"</f>
        <v>陈文艳</v>
      </c>
    </row>
    <row r="29" spans="1:4" s="1" customFormat="1" ht="30" customHeight="1">
      <c r="A29" s="6">
        <v>27</v>
      </c>
      <c r="B29" s="6" t="str">
        <f>"423420220809114935237694"</f>
        <v>423420220809114935237694</v>
      </c>
      <c r="C29" s="6" t="s">
        <v>5</v>
      </c>
      <c r="D29" s="6" t="str">
        <f>"李春娴"</f>
        <v>李春娴</v>
      </c>
    </row>
    <row r="30" spans="1:4" s="1" customFormat="1" ht="30" customHeight="1">
      <c r="A30" s="6">
        <v>28</v>
      </c>
      <c r="B30" s="6" t="str">
        <f>"423420220809120455237734"</f>
        <v>423420220809120455237734</v>
      </c>
      <c r="C30" s="6" t="s">
        <v>5</v>
      </c>
      <c r="D30" s="6" t="str">
        <f>"张雪"</f>
        <v>张雪</v>
      </c>
    </row>
    <row r="31" spans="1:4" s="1" customFormat="1" ht="30" customHeight="1">
      <c r="A31" s="6">
        <v>29</v>
      </c>
      <c r="B31" s="6" t="str">
        <f>"423420220809155226238241"</f>
        <v>423420220809155226238241</v>
      </c>
      <c r="C31" s="6" t="s">
        <v>5</v>
      </c>
      <c r="D31" s="6" t="str">
        <f>"莫婷"</f>
        <v>莫婷</v>
      </c>
    </row>
    <row r="32" spans="1:4" s="1" customFormat="1" ht="30" customHeight="1">
      <c r="A32" s="6">
        <v>30</v>
      </c>
      <c r="B32" s="6" t="str">
        <f>"423420220809170501238432"</f>
        <v>423420220809170501238432</v>
      </c>
      <c r="C32" s="6" t="s">
        <v>5</v>
      </c>
      <c r="D32" s="6" t="str">
        <f>"许如梅"</f>
        <v>许如梅</v>
      </c>
    </row>
    <row r="33" spans="1:4" s="1" customFormat="1" ht="30" customHeight="1">
      <c r="A33" s="6">
        <v>31</v>
      </c>
      <c r="B33" s="6" t="str">
        <f>"423420220809184004238588"</f>
        <v>423420220809184004238588</v>
      </c>
      <c r="C33" s="6" t="s">
        <v>5</v>
      </c>
      <c r="D33" s="6" t="str">
        <f>"陈昌宇"</f>
        <v>陈昌宇</v>
      </c>
    </row>
    <row r="34" spans="1:4" s="1" customFormat="1" ht="30" customHeight="1">
      <c r="A34" s="6">
        <v>32</v>
      </c>
      <c r="B34" s="6" t="str">
        <f>"423420220809203851238811"</f>
        <v>423420220809203851238811</v>
      </c>
      <c r="C34" s="6" t="s">
        <v>5</v>
      </c>
      <c r="D34" s="6" t="str">
        <f>"符红霞"</f>
        <v>符红霞</v>
      </c>
    </row>
    <row r="35" spans="1:4" s="1" customFormat="1" ht="30" customHeight="1">
      <c r="A35" s="6">
        <v>33</v>
      </c>
      <c r="B35" s="6" t="str">
        <f>"423420220809212125238891"</f>
        <v>423420220809212125238891</v>
      </c>
      <c r="C35" s="6" t="s">
        <v>5</v>
      </c>
      <c r="D35" s="6" t="str">
        <f>"盘雪娇"</f>
        <v>盘雪娇</v>
      </c>
    </row>
    <row r="36" spans="1:4" s="1" customFormat="1" ht="30" customHeight="1">
      <c r="A36" s="6">
        <v>34</v>
      </c>
      <c r="B36" s="6" t="str">
        <f>"423420220809225440239090"</f>
        <v>423420220809225440239090</v>
      </c>
      <c r="C36" s="6" t="s">
        <v>5</v>
      </c>
      <c r="D36" s="6" t="str">
        <f>"沈梦妮"</f>
        <v>沈梦妮</v>
      </c>
    </row>
    <row r="37" spans="1:4" s="1" customFormat="1" ht="30" customHeight="1">
      <c r="A37" s="6">
        <v>35</v>
      </c>
      <c r="B37" s="6" t="str">
        <f>"423420220810005254239190"</f>
        <v>423420220810005254239190</v>
      </c>
      <c r="C37" s="6" t="s">
        <v>5</v>
      </c>
      <c r="D37" s="6" t="str">
        <f>"叶雪"</f>
        <v>叶雪</v>
      </c>
    </row>
    <row r="38" spans="1:4" s="1" customFormat="1" ht="30" customHeight="1">
      <c r="A38" s="6">
        <v>36</v>
      </c>
      <c r="B38" s="6" t="str">
        <f>"423420220810102556239728"</f>
        <v>423420220810102556239728</v>
      </c>
      <c r="C38" s="6" t="s">
        <v>5</v>
      </c>
      <c r="D38" s="6" t="str">
        <f>"林芳"</f>
        <v>林芳</v>
      </c>
    </row>
    <row r="39" spans="1:4" s="1" customFormat="1" ht="30" customHeight="1">
      <c r="A39" s="6">
        <v>37</v>
      </c>
      <c r="B39" s="6" t="str">
        <f>"423420220810104800239820"</f>
        <v>423420220810104800239820</v>
      </c>
      <c r="C39" s="6" t="s">
        <v>5</v>
      </c>
      <c r="D39" s="6" t="str">
        <f>"岑慧"</f>
        <v>岑慧</v>
      </c>
    </row>
    <row r="40" spans="1:4" s="1" customFormat="1" ht="30" customHeight="1">
      <c r="A40" s="6">
        <v>38</v>
      </c>
      <c r="B40" s="6" t="str">
        <f>"423420220810114114239967"</f>
        <v>423420220810114114239967</v>
      </c>
      <c r="C40" s="6" t="s">
        <v>5</v>
      </c>
      <c r="D40" s="6" t="str">
        <f>"陈观带"</f>
        <v>陈观带</v>
      </c>
    </row>
    <row r="41" spans="1:4" s="1" customFormat="1" ht="30" customHeight="1">
      <c r="A41" s="6">
        <v>39</v>
      </c>
      <c r="B41" s="6" t="str">
        <f>"423420220810151340240500"</f>
        <v>423420220810151340240500</v>
      </c>
      <c r="C41" s="6" t="s">
        <v>5</v>
      </c>
      <c r="D41" s="6" t="str">
        <f>"吴雅君"</f>
        <v>吴雅君</v>
      </c>
    </row>
    <row r="42" spans="1:4" s="1" customFormat="1" ht="30" customHeight="1">
      <c r="A42" s="6">
        <v>40</v>
      </c>
      <c r="B42" s="6" t="str">
        <f>"423420220810182641241055"</f>
        <v>423420220810182641241055</v>
      </c>
      <c r="C42" s="6" t="s">
        <v>5</v>
      </c>
      <c r="D42" s="6" t="str">
        <f>"王玉娟"</f>
        <v>王玉娟</v>
      </c>
    </row>
    <row r="43" spans="1:4" s="1" customFormat="1" ht="30" customHeight="1">
      <c r="A43" s="6">
        <v>41</v>
      </c>
      <c r="B43" s="6" t="str">
        <f>"423420220810201058241280"</f>
        <v>423420220810201058241280</v>
      </c>
      <c r="C43" s="6" t="s">
        <v>5</v>
      </c>
      <c r="D43" s="6" t="str">
        <f>"羊园柳"</f>
        <v>羊园柳</v>
      </c>
    </row>
    <row r="44" spans="1:4" s="1" customFormat="1" ht="30" customHeight="1">
      <c r="A44" s="6">
        <v>42</v>
      </c>
      <c r="B44" s="6" t="str">
        <f>"423420220811104643242373"</f>
        <v>423420220811104643242373</v>
      </c>
      <c r="C44" s="6" t="s">
        <v>5</v>
      </c>
      <c r="D44" s="6" t="str">
        <f>"王爱林"</f>
        <v>王爱林</v>
      </c>
    </row>
    <row r="45" spans="1:4" s="1" customFormat="1" ht="30" customHeight="1">
      <c r="A45" s="6">
        <v>43</v>
      </c>
      <c r="B45" s="6" t="str">
        <f>"423420220811161602243315"</f>
        <v>423420220811161602243315</v>
      </c>
      <c r="C45" s="6" t="s">
        <v>5</v>
      </c>
      <c r="D45" s="6" t="str">
        <f>"陈孟菏"</f>
        <v>陈孟菏</v>
      </c>
    </row>
    <row r="46" spans="1:4" s="1" customFormat="1" ht="30" customHeight="1">
      <c r="A46" s="6">
        <v>44</v>
      </c>
      <c r="B46" s="6" t="str">
        <f>"423420220812162028244458"</f>
        <v>423420220812162028244458</v>
      </c>
      <c r="C46" s="6" t="s">
        <v>5</v>
      </c>
      <c r="D46" s="6" t="str">
        <f>"秦安娜"</f>
        <v>秦安娜</v>
      </c>
    </row>
    <row r="47" spans="1:4" s="1" customFormat="1" ht="30" customHeight="1">
      <c r="A47" s="6">
        <v>45</v>
      </c>
      <c r="B47" s="6" t="str">
        <f>"423420220813083050244816"</f>
        <v>423420220813083050244816</v>
      </c>
      <c r="C47" s="6" t="s">
        <v>5</v>
      </c>
      <c r="D47" s="6" t="str">
        <f>"林香香"</f>
        <v>林香香</v>
      </c>
    </row>
    <row r="48" spans="1:4" s="1" customFormat="1" ht="30" customHeight="1">
      <c r="A48" s="6">
        <v>46</v>
      </c>
      <c r="B48" s="6" t="str">
        <f>"423420220813161122245095"</f>
        <v>423420220813161122245095</v>
      </c>
      <c r="C48" s="6" t="s">
        <v>5</v>
      </c>
      <c r="D48" s="6" t="str">
        <f>"郑东"</f>
        <v>郑东</v>
      </c>
    </row>
    <row r="49" spans="1:4" s="1" customFormat="1" ht="30" customHeight="1">
      <c r="A49" s="6">
        <v>47</v>
      </c>
      <c r="B49" s="6" t="str">
        <f>"423420220813161957245105"</f>
        <v>423420220813161957245105</v>
      </c>
      <c r="C49" s="6" t="s">
        <v>5</v>
      </c>
      <c r="D49" s="6" t="str">
        <f>"陈倩倩"</f>
        <v>陈倩倩</v>
      </c>
    </row>
    <row r="50" spans="1:4" s="1" customFormat="1" ht="30" customHeight="1">
      <c r="A50" s="6">
        <v>48</v>
      </c>
      <c r="B50" s="6" t="str">
        <f>"423420220813224338245293"</f>
        <v>423420220813224338245293</v>
      </c>
      <c r="C50" s="6" t="s">
        <v>5</v>
      </c>
      <c r="D50" s="6" t="str">
        <f>"陈春娇"</f>
        <v>陈春娇</v>
      </c>
    </row>
    <row r="51" spans="1:4" s="1" customFormat="1" ht="30" customHeight="1">
      <c r="A51" s="6">
        <v>49</v>
      </c>
      <c r="B51" s="6" t="str">
        <f>"423420220814002652245315"</f>
        <v>423420220814002652245315</v>
      </c>
      <c r="C51" s="6" t="s">
        <v>5</v>
      </c>
      <c r="D51" s="6" t="str">
        <f>"周小淋"</f>
        <v>周小淋</v>
      </c>
    </row>
    <row r="52" spans="1:4" s="1" customFormat="1" ht="30" customHeight="1">
      <c r="A52" s="6">
        <v>50</v>
      </c>
      <c r="B52" s="6" t="str">
        <f>"423420220814090351245331"</f>
        <v>423420220814090351245331</v>
      </c>
      <c r="C52" s="6" t="s">
        <v>5</v>
      </c>
      <c r="D52" s="6" t="str">
        <f>"陈滢渝"</f>
        <v>陈滢渝</v>
      </c>
    </row>
    <row r="53" spans="1:4" s="1" customFormat="1" ht="30" customHeight="1">
      <c r="A53" s="6">
        <v>51</v>
      </c>
      <c r="B53" s="6" t="str">
        <f>"423420220814110314245367"</f>
        <v>423420220814110314245367</v>
      </c>
      <c r="C53" s="6" t="s">
        <v>5</v>
      </c>
      <c r="D53" s="6" t="str">
        <f>"王振雄"</f>
        <v>王振雄</v>
      </c>
    </row>
    <row r="54" spans="1:4" s="1" customFormat="1" ht="30" customHeight="1">
      <c r="A54" s="6">
        <v>52</v>
      </c>
      <c r="B54" s="6" t="str">
        <f>"423420220817143318246928"</f>
        <v>423420220817143318246928</v>
      </c>
      <c r="C54" s="6" t="s">
        <v>5</v>
      </c>
      <c r="D54" s="6" t="str">
        <f>"林仕琼"</f>
        <v>林仕琼</v>
      </c>
    </row>
    <row r="55" spans="1:4" s="1" customFormat="1" ht="30" customHeight="1">
      <c r="A55" s="6">
        <v>53</v>
      </c>
      <c r="B55" s="6" t="str">
        <f>"423420220808103527234656"</f>
        <v>423420220808103527234656</v>
      </c>
      <c r="C55" s="6" t="s">
        <v>6</v>
      </c>
      <c r="D55" s="6" t="str">
        <f>"王瑜"</f>
        <v>王瑜</v>
      </c>
    </row>
    <row r="56" spans="1:4" s="1" customFormat="1" ht="30" customHeight="1">
      <c r="A56" s="6">
        <v>54</v>
      </c>
      <c r="B56" s="6" t="str">
        <f>"423420220808105657234787"</f>
        <v>423420220808105657234787</v>
      </c>
      <c r="C56" s="6" t="s">
        <v>6</v>
      </c>
      <c r="D56" s="6" t="str">
        <f>"彭恋茵"</f>
        <v>彭恋茵</v>
      </c>
    </row>
    <row r="57" spans="1:4" s="1" customFormat="1" ht="30" customHeight="1">
      <c r="A57" s="6">
        <v>55</v>
      </c>
      <c r="B57" s="6" t="str">
        <f>"423420220808131052235311"</f>
        <v>423420220808131052235311</v>
      </c>
      <c r="C57" s="6" t="s">
        <v>6</v>
      </c>
      <c r="D57" s="6" t="str">
        <f>"谢钰婉"</f>
        <v>谢钰婉</v>
      </c>
    </row>
    <row r="58" spans="1:4" s="1" customFormat="1" ht="30" customHeight="1">
      <c r="A58" s="6">
        <v>56</v>
      </c>
      <c r="B58" s="6" t="str">
        <f>"423420220808152720235693"</f>
        <v>423420220808152720235693</v>
      </c>
      <c r="C58" s="6" t="s">
        <v>6</v>
      </c>
      <c r="D58" s="6" t="str">
        <f>"韩静婷"</f>
        <v>韩静婷</v>
      </c>
    </row>
    <row r="59" spans="1:4" s="1" customFormat="1" ht="30" customHeight="1">
      <c r="A59" s="6">
        <v>57</v>
      </c>
      <c r="B59" s="6" t="str">
        <f>"423420220808174417236138"</f>
        <v>423420220808174417236138</v>
      </c>
      <c r="C59" s="6" t="s">
        <v>6</v>
      </c>
      <c r="D59" s="6" t="str">
        <f>"杨小慧"</f>
        <v>杨小慧</v>
      </c>
    </row>
    <row r="60" spans="1:4" s="1" customFormat="1" ht="30" customHeight="1">
      <c r="A60" s="6">
        <v>58</v>
      </c>
      <c r="B60" s="6" t="str">
        <f>"423420220808212510236688"</f>
        <v>423420220808212510236688</v>
      </c>
      <c r="C60" s="6" t="s">
        <v>6</v>
      </c>
      <c r="D60" s="6" t="str">
        <f>"耿新越"</f>
        <v>耿新越</v>
      </c>
    </row>
    <row r="61" spans="1:4" s="1" customFormat="1" ht="30" customHeight="1">
      <c r="A61" s="6">
        <v>59</v>
      </c>
      <c r="B61" s="6" t="str">
        <f>"423420220809130200237884"</f>
        <v>423420220809130200237884</v>
      </c>
      <c r="C61" s="6" t="s">
        <v>6</v>
      </c>
      <c r="D61" s="6" t="str">
        <f>"王金艳"</f>
        <v>王金艳</v>
      </c>
    </row>
    <row r="62" spans="1:4" s="1" customFormat="1" ht="30" customHeight="1">
      <c r="A62" s="6">
        <v>60</v>
      </c>
      <c r="B62" s="6" t="str">
        <f>"423420220809131126237908"</f>
        <v>423420220809131126237908</v>
      </c>
      <c r="C62" s="6" t="s">
        <v>6</v>
      </c>
      <c r="D62" s="6" t="str">
        <f>"文芳芳"</f>
        <v>文芳芳</v>
      </c>
    </row>
    <row r="63" spans="1:4" s="1" customFormat="1" ht="30" customHeight="1">
      <c r="A63" s="6">
        <v>61</v>
      </c>
      <c r="B63" s="6" t="str">
        <f>"423420220809161400238300"</f>
        <v>423420220809161400238300</v>
      </c>
      <c r="C63" s="6" t="s">
        <v>6</v>
      </c>
      <c r="D63" s="6" t="str">
        <f>"林丹"</f>
        <v>林丹</v>
      </c>
    </row>
    <row r="64" spans="1:4" s="1" customFormat="1" ht="30" customHeight="1">
      <c r="A64" s="6">
        <v>62</v>
      </c>
      <c r="B64" s="6" t="str">
        <f>"423420220809162230238328"</f>
        <v>423420220809162230238328</v>
      </c>
      <c r="C64" s="6" t="s">
        <v>6</v>
      </c>
      <c r="D64" s="6" t="str">
        <f>"冯艺麒"</f>
        <v>冯艺麒</v>
      </c>
    </row>
    <row r="65" spans="1:4" s="1" customFormat="1" ht="30" customHeight="1">
      <c r="A65" s="6">
        <v>63</v>
      </c>
      <c r="B65" s="6" t="str">
        <f>"423420220810092936239506"</f>
        <v>423420220810092936239506</v>
      </c>
      <c r="C65" s="6" t="s">
        <v>6</v>
      </c>
      <c r="D65" s="6" t="str">
        <f>"余雪琴"</f>
        <v>余雪琴</v>
      </c>
    </row>
    <row r="66" spans="1:4" s="1" customFormat="1" ht="30" customHeight="1">
      <c r="A66" s="6">
        <v>64</v>
      </c>
      <c r="B66" s="6" t="str">
        <f>"423420220810114116239969"</f>
        <v>423420220810114116239969</v>
      </c>
      <c r="C66" s="6" t="s">
        <v>6</v>
      </c>
      <c r="D66" s="6" t="str">
        <f>"羊庆妍"</f>
        <v>羊庆妍</v>
      </c>
    </row>
    <row r="67" spans="1:4" s="1" customFormat="1" ht="30" customHeight="1">
      <c r="A67" s="6">
        <v>65</v>
      </c>
      <c r="B67" s="6" t="str">
        <f>"423420220810160641240690"</f>
        <v>423420220810160641240690</v>
      </c>
      <c r="C67" s="6" t="s">
        <v>6</v>
      </c>
      <c r="D67" s="6" t="str">
        <f>"陈婷婷"</f>
        <v>陈婷婷</v>
      </c>
    </row>
    <row r="68" spans="1:4" s="1" customFormat="1" ht="30" customHeight="1">
      <c r="A68" s="6">
        <v>66</v>
      </c>
      <c r="B68" s="6" t="str">
        <f>"423420220812002410243745"</f>
        <v>423420220812002410243745</v>
      </c>
      <c r="C68" s="6" t="s">
        <v>6</v>
      </c>
      <c r="D68" s="6" t="str">
        <f>"陈雅婷"</f>
        <v>陈雅婷</v>
      </c>
    </row>
    <row r="69" spans="1:4" s="1" customFormat="1" ht="30" customHeight="1">
      <c r="A69" s="6">
        <v>67</v>
      </c>
      <c r="B69" s="6" t="str">
        <f>"423420220813224829245295"</f>
        <v>423420220813224829245295</v>
      </c>
      <c r="C69" s="6" t="s">
        <v>6</v>
      </c>
      <c r="D69" s="6" t="str">
        <f>"符传雄"</f>
        <v>符传雄</v>
      </c>
    </row>
    <row r="70" spans="1:4" s="1" customFormat="1" ht="30" customHeight="1">
      <c r="A70" s="6">
        <v>68</v>
      </c>
      <c r="B70" s="6" t="str">
        <f>"423420220815102217245637"</f>
        <v>423420220815102217245637</v>
      </c>
      <c r="C70" s="6" t="s">
        <v>6</v>
      </c>
      <c r="D70" s="6" t="str">
        <f>"吴四妹"</f>
        <v>吴四妹</v>
      </c>
    </row>
    <row r="71" spans="1:4" s="1" customFormat="1" ht="30" customHeight="1">
      <c r="A71" s="6">
        <v>69</v>
      </c>
      <c r="B71" s="6" t="str">
        <f>"423420220815105446245648"</f>
        <v>423420220815105446245648</v>
      </c>
      <c r="C71" s="6" t="s">
        <v>6</v>
      </c>
      <c r="D71" s="6" t="str">
        <f>"符长丹"</f>
        <v>符长丹</v>
      </c>
    </row>
    <row r="72" spans="1:4" s="1" customFormat="1" ht="30" customHeight="1">
      <c r="A72" s="6">
        <v>70</v>
      </c>
      <c r="B72" s="6" t="str">
        <f>"423420220815124030245675"</f>
        <v>423420220815124030245675</v>
      </c>
      <c r="C72" s="6" t="s">
        <v>6</v>
      </c>
      <c r="D72" s="6" t="str">
        <f>"何菁霜"</f>
        <v>何菁霜</v>
      </c>
    </row>
    <row r="73" spans="1:4" s="1" customFormat="1" ht="30" customHeight="1">
      <c r="A73" s="6">
        <v>71</v>
      </c>
      <c r="B73" s="6" t="str">
        <f>"423420220815194202245775"</f>
        <v>423420220815194202245775</v>
      </c>
      <c r="C73" s="6" t="s">
        <v>6</v>
      </c>
      <c r="D73" s="6" t="str">
        <f>"林菲菲"</f>
        <v>林菲菲</v>
      </c>
    </row>
    <row r="74" spans="1:4" s="1" customFormat="1" ht="30" customHeight="1">
      <c r="A74" s="6">
        <v>72</v>
      </c>
      <c r="B74" s="6" t="str">
        <f>"423420220816134528246686"</f>
        <v>423420220816134528246686</v>
      </c>
      <c r="C74" s="6" t="s">
        <v>6</v>
      </c>
      <c r="D74" s="6" t="str">
        <f>"黄丹丽"</f>
        <v>黄丹丽</v>
      </c>
    </row>
    <row r="75" spans="1:4" s="1" customFormat="1" ht="30" customHeight="1">
      <c r="A75" s="6">
        <v>73</v>
      </c>
      <c r="B75" s="6" t="str">
        <f>"423420220816141104246693"</f>
        <v>423420220816141104246693</v>
      </c>
      <c r="C75" s="6" t="s">
        <v>6</v>
      </c>
      <c r="D75" s="6" t="str">
        <f>"林菜"</f>
        <v>林菜</v>
      </c>
    </row>
    <row r="76" spans="1:4" s="1" customFormat="1" ht="30" customHeight="1">
      <c r="A76" s="6">
        <v>74</v>
      </c>
      <c r="B76" s="6" t="str">
        <f>"423420220816160836246723"</f>
        <v>423420220816160836246723</v>
      </c>
      <c r="C76" s="6" t="s">
        <v>6</v>
      </c>
      <c r="D76" s="6" t="str">
        <f>"周文惠"</f>
        <v>周文惠</v>
      </c>
    </row>
    <row r="77" spans="1:4" s="1" customFormat="1" ht="30" customHeight="1">
      <c r="A77" s="6">
        <v>75</v>
      </c>
      <c r="B77" s="6" t="str">
        <f>"423420220818113648247186"</f>
        <v>423420220818113648247186</v>
      </c>
      <c r="C77" s="6" t="s">
        <v>6</v>
      </c>
      <c r="D77" s="6" t="str">
        <f>"许淋婷"</f>
        <v>许淋婷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2022-08-24T08:14:03Z</dcterms:created>
  <dcterms:modified xsi:type="dcterms:W3CDTF">2022-08-24T09:56:06Z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3DACAA745B234968A4F37672B470A6F6</vt:lpwstr>
  </property>
  <property fmtid="{D5CDD505-2E9C-101B-9397-08002B2CF9AE}" pid="4" name="KSOProductBuildV">
    <vt:lpwstr>2052-11.1.0.12302</vt:lpwstr>
  </property>
</Properties>
</file>